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4940" windowHeight="9036" activeTab="5"/>
  </bookViews>
  <sheets>
    <sheet name="ФХД (стр.1)" sheetId="1" r:id="rId1"/>
    <sheet name="ФХД (стр.2)" sheetId="2" r:id="rId2"/>
    <sheet name="ФХД 2019" sheetId="3" r:id="rId3"/>
    <sheet name="ФХД 2020" sheetId="6" r:id="rId4"/>
    <sheet name="ФХД 2021" sheetId="7" r:id="rId5"/>
    <sheet name="ФХД (стр.5)" sheetId="4" r:id="rId6"/>
    <sheet name="ФХД (стр.6)" sheetId="5" r:id="rId7"/>
  </sheets>
  <definedNames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IS_DOCUMENT" localSheetId="2">'ФХД 2019'!$A$36</definedName>
    <definedName name="IS_DOCUMENT" localSheetId="3">'ФХД 2020'!$A$29</definedName>
    <definedName name="IS_DOCUMENT" localSheetId="4">'ФХД 2021'!$A$30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  <definedName name="LAST_CELL" localSheetId="2">'ФХД 2019'!$N$35</definedName>
    <definedName name="LAST_CELL" localSheetId="3">'ФХД 2020'!$M$28</definedName>
    <definedName name="LAST_CELL" localSheetId="4">'ФХД 2021'!#REF!</definedName>
  </definedNames>
  <calcPr calcId="145621"/>
</workbook>
</file>

<file path=xl/calcChain.xml><?xml version="1.0" encoding="utf-8"?>
<calcChain xmlns="http://schemas.openxmlformats.org/spreadsheetml/2006/main">
  <c r="D31" i="7" l="1"/>
  <c r="D24" i="7"/>
  <c r="I31" i="7"/>
  <c r="I12" i="4"/>
  <c r="H12" i="4"/>
  <c r="I30" i="6"/>
  <c r="D30" i="6"/>
  <c r="D23" i="6"/>
  <c r="D10" i="6"/>
  <c r="J37" i="3"/>
  <c r="E37" i="3"/>
  <c r="D26" i="3"/>
  <c r="D25" i="3" l="1"/>
  <c r="G38" i="3"/>
  <c r="D16" i="3" l="1"/>
  <c r="D28" i="3"/>
  <c r="D17" i="3"/>
  <c r="D24" i="3" l="1"/>
  <c r="D12" i="3"/>
  <c r="E30" i="6" l="1"/>
  <c r="D19" i="7"/>
  <c r="D17" i="7"/>
  <c r="D16" i="7"/>
  <c r="D13" i="7"/>
  <c r="D11" i="7"/>
  <c r="F12" i="4" l="1"/>
  <c r="F11" i="4"/>
  <c r="E12" i="4"/>
  <c r="E11" i="4"/>
  <c r="D13" i="6"/>
  <c r="D17" i="6"/>
  <c r="D16" i="6"/>
  <c r="D19" i="6"/>
  <c r="D11" i="6"/>
  <c r="G37" i="3"/>
  <c r="D11" i="3" l="1"/>
  <c r="G12" i="4" l="1"/>
  <c r="D30" i="3" l="1"/>
  <c r="D27" i="3"/>
  <c r="D23" i="3"/>
  <c r="D22" i="3"/>
  <c r="D21" i="3"/>
  <c r="D20" i="3"/>
  <c r="D19" i="3"/>
  <c r="D18" i="3"/>
  <c r="D15" i="3"/>
  <c r="D14" i="3"/>
  <c r="D13" i="3"/>
  <c r="D10" i="3"/>
  <c r="D10" i="4" l="1"/>
  <c r="D11" i="4"/>
  <c r="D34" i="3" l="1"/>
  <c r="D12" i="4" l="1"/>
  <c r="D29" i="3" l="1"/>
  <c r="D37" i="3" s="1"/>
  <c r="D31" i="3"/>
  <c r="D32" i="3"/>
  <c r="D33" i="3"/>
</calcChain>
</file>

<file path=xl/sharedStrings.xml><?xml version="1.0" encoding="utf-8"?>
<sst xmlns="http://schemas.openxmlformats.org/spreadsheetml/2006/main" count="306" uniqueCount="160">
  <si>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</si>
  <si>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</si>
  <si>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</si>
  <si>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</si>
  <si>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</si>
  <si>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</si>
  <si>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</si>
  <si>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</si>
  <si>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</si>
  <si>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</si>
  <si>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</si>
  <si>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</si>
  <si>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</si>
  <si>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</si>
  <si>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</si>
  <si>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</si>
  <si>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</si>
  <si>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</si>
  <si>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</si>
  <si>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</si>
  <si>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</si>
  <si>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"Волковский культурно-досуговый комплекс"</t>
  </si>
  <si>
    <t>7610053581/761001001</t>
  </si>
  <si>
    <t>21690635</t>
  </si>
  <si>
    <t>12309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</si>
  <si>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</si>
  <si>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</si>
  <si>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</si>
  <si>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</si>
  <si>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</si>
  <si>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</si>
  <si>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</si>
  <si>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</si>
  <si>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</si>
  <si>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</si>
  <si>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</si>
  <si>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</si>
  <si>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</si>
  <si>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 Волково д., В.А. Лапшина ул., 6 д.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</si>
  <si>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</si>
  <si>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</si>
  <si>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</si>
  <si>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</si>
  <si>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</si>
  <si>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</si>
  <si>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</si>
  <si>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</si>
  <si>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</si>
  <si>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</si>
  <si>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</si>
  <si>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</si>
  <si>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</si>
  <si>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</si>
  <si>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</si>
  <si>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</si>
  <si>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</si>
  <si>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</si>
  <si>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</si>
  <si>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</si>
  <si>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</si>
  <si>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</si>
  <si>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</si>
  <si>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</si>
  <si>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</si>
  <si>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</si>
  <si>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</si>
  <si>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</si>
  <si>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</si>
  <si>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</si>
  <si>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</si>
  <si>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</si>
  <si>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</si>
  <si>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доходы от оказания услуг, работ</t>
  </si>
  <si>
    <t>поступление целевых субсидий, предоставленных из бюджета</t>
  </si>
  <si>
    <t>244</t>
  </si>
  <si>
    <t>119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</si>
  <si>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</si>
  <si>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</si>
  <si>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</si>
  <si>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</si>
  <si>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</si>
  <si>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</si>
  <si>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</si>
  <si>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</si>
  <si>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111</t>
  </si>
  <si>
    <t>Остаток средств на начало года</t>
  </si>
  <si>
    <t>Остаток средств на конец года</t>
  </si>
  <si>
    <t>600</t>
  </si>
  <si>
    <t>Таблица 2.1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</si>
  <si>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</si>
  <si>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</si>
  <si>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</si>
  <si>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</si>
  <si>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</si>
  <si>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</si>
  <si>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</si>
  <si>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</si>
  <si>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</si>
  <si>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</si>
  <si>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</si>
  <si>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</si>
  <si>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</si>
  <si>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</si>
  <si>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</si>
  <si>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</si>
  <si>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</si>
  <si>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</si>
  <si>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</si>
  <si>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</si>
  <si>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</si>
  <si>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</si>
  <si>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</si>
  <si>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</si>
  <si>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</si>
  <si>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</si>
  <si>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выплаты на приобретение основных средств,310</t>
  </si>
  <si>
    <t>расходы на закупку товаров, работ, услуг,226</t>
  </si>
  <si>
    <t>на 2019 год и плановый период 2020 и 2021 годов</t>
  </si>
  <si>
    <t>всего     2019 г.</t>
  </si>
  <si>
    <t>всего    2020 г.</t>
  </si>
  <si>
    <t>на 2019 г.
очередной 
финансовый 
год</t>
  </si>
  <si>
    <t>на 2020 г.
 1-й год 
планового 
периода</t>
  </si>
  <si>
    <t>на 2021 г.
 2-й год 
планового 
периода</t>
  </si>
  <si>
    <t>131</t>
  </si>
  <si>
    <t>Субсидии муниципальным учреждениям культуры на фин.обеспечение муниципального задания на оказание услуг(выполнение работ)</t>
  </si>
  <si>
    <t>700</t>
  </si>
  <si>
    <t>всего    2021 г.</t>
  </si>
  <si>
    <t>Увеличение стоимости прочих материальных запасов однократного применения,349</t>
  </si>
  <si>
    <t>2019</t>
  </si>
  <si>
    <t>-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</si>
  <si>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</si>
  <si>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</si>
  <si>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услуги связи,221</t>
  </si>
  <si>
    <t>транспортные услуги,222</t>
  </si>
  <si>
    <t>коммунальные услуги,223</t>
  </si>
  <si>
    <t>Работы, услуги по содержанию имущества, 225</t>
  </si>
  <si>
    <t>арендную плату за пользование имуществом, 224</t>
  </si>
  <si>
    <t>Прочие работы, услуги,226</t>
  </si>
  <si>
    <t>Увеличение стоимости прочих оборотных запасов (материалов),346</t>
  </si>
  <si>
    <t>Уплата налога на имущество организаций и земельного налога, 291</t>
  </si>
  <si>
    <t>Уплата иных платежей</t>
  </si>
  <si>
    <t xml:space="preserve"> услуги связи,221</t>
  </si>
  <si>
    <t xml:space="preserve"> коммунальные услуги, 223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</si>
  <si>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</si>
  <si>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</si>
  <si>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Увеличение стоимости основных средств,310</t>
  </si>
  <si>
    <t>доходы от оказания платных услуг (работ)</t>
  </si>
  <si>
    <t>243</t>
  </si>
  <si>
    <t>Увеличение стоимости материальных запасов для целей капитальных вложений, 347</t>
  </si>
  <si>
    <t>Увеличение стоимости продуктов питания, 342</t>
  </si>
  <si>
    <t xml:space="preserve">Показатели по поступлениям и выплатам учреждения (подразделения)  </t>
  </si>
  <si>
    <t xml:space="preserve">Показатели выплат по расходам на закупку товаров, работ, услуг учреждения (подразделения) </t>
  </si>
  <si>
    <t>243 КВР</t>
  </si>
  <si>
    <t>30</t>
  </si>
  <si>
    <t>сентября</t>
  </si>
  <si>
    <t>30.09.2019</t>
  </si>
  <si>
    <t>на 30 сентября 2019 г.</t>
  </si>
  <si>
    <t>Увеличение стоимости строительных материалов,344</t>
  </si>
  <si>
    <t>0,20  243 КВР</t>
  </si>
  <si>
    <t>Увеличение стоимости прочих материальных запасов (материалов), 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</si>
</sst>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0\ _₽"/>
  </numFmts>
  <fonts count="15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sz val="10"/>
      <name val="Arial"/>
    </font>
    <font>
      <sz val="10"/>
      <name val="Times New Roman"/>
      <family val="1"/>
      <charset val="204"/>
    </font>
    <font>
      <sz val="10"/>
      <color theme="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center" vertical="center" wrapText="1"/>
    </xf>
    <xf numFmtId="2" fontId="0" fillId="0" borderId="0" xfId="0" applyNumberFormat="1"/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164" fontId="6" fillId="0" borderId="8" xfId="0" applyNumberFormat="1" applyFont="1" applyBorder="1" applyAlignment="1" applyProtection="1">
      <alignment horizontal="center" vertical="center" wrapText="1"/>
    </xf>
    <xf numFmtId="43" fontId="0" fillId="0" borderId="0" xfId="1" applyFont="1"/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/>
    <xf numFmtId="0" fontId="6" fillId="2" borderId="8" xfId="0" applyFont="1" applyFill="1" applyBorder="1" applyAlignment="1" applyProtection="1">
      <alignment horizontal="center" vertical="center" wrapText="1"/>
    </xf>
    <xf numFmtId="0" fontId="0" fillId="2" borderId="0" xfId="0" applyFill="1"/>
    <xf numFmtId="0" fontId="6" fillId="0" borderId="9" xfId="0" applyFont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165" fontId="6" fillId="0" borderId="12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Fill="1" applyBorder="1" applyAlignment="1" applyProtection="1">
      <alignment horizontal="right"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Border="1" applyAlignment="1" applyProtection="1">
      <alignment horizontal="right" vertical="top" wrapText="1"/>
    </xf>
    <xf numFmtId="165" fontId="6" fillId="0" borderId="14" xfId="0" applyNumberFormat="1" applyFont="1" applyBorder="1" applyAlignment="1" applyProtection="1">
      <alignment horizontal="right" vertical="top" wrapText="1"/>
    </xf>
    <xf numFmtId="165" fontId="0" fillId="0" borderId="0" xfId="0" applyNumberFormat="1"/>
    <xf numFmtId="165" fontId="0" fillId="2" borderId="0" xfId="0" applyNumberFormat="1" applyFill="1"/>
    <xf numFmtId="165" fontId="8" fillId="0" borderId="13" xfId="0" applyNumberFormat="1" applyFont="1" applyFill="1" applyBorder="1" applyAlignment="1" applyProtection="1">
      <alignment horizontal="right" vertical="top" wrapText="1"/>
    </xf>
    <xf numFmtId="165" fontId="6" fillId="2" borderId="8" xfId="0" applyNumberFormat="1" applyFont="1" applyFill="1" applyBorder="1" applyAlignment="1" applyProtection="1">
      <alignment horizontal="right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9" fillId="0" borderId="0" xfId="0" applyFont="1"/>
    <xf numFmtId="49" fontId="8" fillId="0" borderId="8" xfId="0" applyNumberFormat="1" applyFont="1" applyBorder="1" applyAlignment="1" applyProtection="1">
      <alignment horizontal="center" vertical="top" wrapText="1"/>
    </xf>
    <xf numFmtId="49" fontId="8" fillId="0" borderId="8" xfId="0" applyNumberFormat="1" applyFont="1" applyFill="1" applyBorder="1" applyAlignment="1" applyProtection="1">
      <alignment horizontal="left" vertical="top" wrapText="1"/>
    </xf>
    <xf numFmtId="0" fontId="10" fillId="0" borderId="9" xfId="0" applyFont="1" applyBorder="1" applyAlignment="1" applyProtection="1">
      <alignment horizontal="center" vertical="top" wrapText="1"/>
    </xf>
    <xf numFmtId="0" fontId="10" fillId="0" borderId="11" xfId="0" applyFont="1" applyBorder="1" applyAlignment="1" applyProtection="1">
      <alignment horizontal="center" vertical="top" wrapText="1"/>
    </xf>
    <xf numFmtId="0" fontId="10" fillId="0" borderId="8" xfId="0" applyFont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top" wrapText="1"/>
    </xf>
    <xf numFmtId="165" fontId="12" fillId="0" borderId="0" xfId="0" applyNumberFormat="1" applyFont="1"/>
    <xf numFmtId="165" fontId="12" fillId="2" borderId="0" xfId="0" applyNumberFormat="1" applyFont="1" applyFill="1"/>
    <xf numFmtId="0" fontId="12" fillId="0" borderId="0" xfId="0" applyFont="1"/>
    <xf numFmtId="49" fontId="10" fillId="0" borderId="8" xfId="0" applyNumberFormat="1" applyFont="1" applyFill="1" applyBorder="1" applyAlignment="1" applyProtection="1">
      <alignment horizontal="left" vertical="top" wrapText="1"/>
    </xf>
    <xf numFmtId="0" fontId="0" fillId="2" borderId="0" xfId="0" applyFill="1" applyAlignment="1">
      <alignment horizontal="left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6" fillId="0" borderId="8" xfId="0" applyFont="1" applyFill="1" applyBorder="1" applyAlignment="1" applyProtection="1">
      <alignment horizontal="center" vertical="center" wrapText="1"/>
    </xf>
    <xf numFmtId="49" fontId="6" fillId="2" borderId="8" xfId="0" applyNumberFormat="1" applyFont="1" applyFill="1" applyBorder="1" applyAlignment="1" applyProtection="1">
      <alignment horizontal="left" vertical="top" wrapText="1"/>
    </xf>
    <xf numFmtId="49" fontId="6" fillId="2" borderId="8" xfId="0" applyNumberFormat="1" applyFont="1" applyFill="1" applyBorder="1" applyAlignment="1" applyProtection="1">
      <alignment horizontal="center" vertical="top" wrapText="1"/>
    </xf>
    <xf numFmtId="165" fontId="6" fillId="2" borderId="13" xfId="0" applyNumberFormat="1" applyFont="1" applyFill="1" applyBorder="1" applyAlignment="1" applyProtection="1">
      <alignment horizontal="right" vertical="top" wrapText="1"/>
    </xf>
    <xf numFmtId="165" fontId="6" fillId="2" borderId="4" xfId="0" applyNumberFormat="1" applyFont="1" applyFill="1" applyBorder="1" applyAlignment="1" applyProtection="1">
      <alignment horizontal="right" vertical="top" wrapText="1"/>
    </xf>
    <xf numFmtId="0" fontId="12" fillId="2" borderId="0" xfId="0" applyFont="1" applyFill="1" applyAlignment="1">
      <alignment horizontal="right"/>
    </xf>
    <xf numFmtId="49" fontId="8" fillId="3" borderId="2" xfId="0" applyNumberFormat="1" applyFont="1" applyFill="1" applyBorder="1" applyAlignment="1" applyProtection="1">
      <alignment horizontal="center" vertical="top" wrapText="1"/>
    </xf>
    <xf numFmtId="49" fontId="6" fillId="3" borderId="2" xfId="0" applyNumberFormat="1" applyFont="1" applyFill="1" applyBorder="1" applyAlignment="1" applyProtection="1">
      <alignment horizontal="center" vertical="top" wrapText="1"/>
    </xf>
    <xf numFmtId="49" fontId="8" fillId="0" borderId="8" xfId="0" applyNumberFormat="1" applyFont="1" applyFill="1" applyBorder="1" applyAlignment="1" applyProtection="1">
      <alignment horizontal="center" vertical="top" wrapText="1"/>
    </xf>
    <xf numFmtId="165" fontId="13" fillId="2" borderId="0" xfId="0" applyNumberFormat="1" applyFont="1" applyFill="1"/>
    <xf numFmtId="165" fontId="8" fillId="2" borderId="8" xfId="0" applyNumberFormat="1" applyFont="1" applyFill="1" applyBorder="1" applyAlignment="1" applyProtection="1">
      <alignment horizontal="right" vertical="top" wrapText="1"/>
    </xf>
    <xf numFmtId="4" fontId="12" fillId="2" borderId="0" xfId="0" applyNumberFormat="1" applyFont="1" applyFill="1"/>
    <xf numFmtId="165" fontId="13" fillId="0" borderId="0" xfId="0" applyNumberFormat="1" applyFont="1"/>
    <xf numFmtId="165" fontId="9" fillId="0" borderId="0" xfId="0" applyNumberFormat="1" applyFont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top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10" fillId="0" borderId="9" xfId="0" applyFont="1" applyBorder="1" applyAlignment="1" applyProtection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9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05" t="s">
        <v>0</v>
      </c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07" t="s">
        <v>1</v>
      </c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"/>
      <c r="DS5" s="1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08" t="s">
        <v>2</v>
      </c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2"/>
      <c r="DS6" s="2"/>
      <c r="DT6" s="108" t="s">
        <v>3</v>
      </c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109"/>
      <c r="DH7" s="109"/>
      <c r="DI7" s="109"/>
      <c r="DJ7" s="109"/>
      <c r="DK7" s="1" t="s">
        <v>4</v>
      </c>
      <c r="DL7" s="1"/>
      <c r="DM7" s="1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10">
        <v>20</v>
      </c>
      <c r="EG7" s="110"/>
      <c r="EH7" s="110"/>
      <c r="EI7" s="110"/>
      <c r="EJ7" s="111"/>
      <c r="EK7" s="111"/>
      <c r="EL7" s="111"/>
      <c r="EM7" s="111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104" t="s">
        <v>6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</row>
    <row r="10" spans="1:153" ht="16.5" customHeight="1" x14ac:dyDescent="0.3">
      <c r="A10" s="104" t="s">
        <v>117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12" t="s">
        <v>7</v>
      </c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113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5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116" t="s">
        <v>153</v>
      </c>
      <c r="BI14" s="116"/>
      <c r="BJ14" s="116"/>
      <c r="BK14" s="116"/>
      <c r="BL14" s="7" t="s">
        <v>4</v>
      </c>
      <c r="BM14" s="7"/>
      <c r="BN14" s="7"/>
      <c r="BO14" s="116" t="s">
        <v>154</v>
      </c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7"/>
      <c r="CH14" s="117">
        <v>2019</v>
      </c>
      <c r="CI14" s="117"/>
      <c r="CJ14" s="117"/>
      <c r="CK14" s="117"/>
      <c r="CL14" s="117"/>
      <c r="CM14" s="117"/>
      <c r="CN14" s="117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113" t="s">
        <v>155</v>
      </c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5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113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5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113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5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18" t="s">
        <v>21</v>
      </c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113" t="s">
        <v>23</v>
      </c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5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119" t="s">
        <v>24</v>
      </c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1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113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5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122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4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25" t="s">
        <v>22</v>
      </c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126" t="s">
        <v>17</v>
      </c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8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126" t="s">
        <v>20</v>
      </c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8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8" t="s">
        <v>37</v>
      </c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18" t="s">
        <v>38</v>
      </c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  <c r="ET29" s="118"/>
      <c r="EU29" s="118"/>
      <c r="EV29" s="118"/>
      <c r="EW29" s="118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130" t="s">
        <v>30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44:DD44"/>
    <mergeCell ref="A31:DD31"/>
    <mergeCell ref="A34:DD34"/>
    <mergeCell ref="A36:DD36"/>
    <mergeCell ref="A38:DD38"/>
    <mergeCell ref="A40:DD40"/>
    <mergeCell ref="A42:DD42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EH12:EW12"/>
    <mergeCell ref="EH13:EW13"/>
    <mergeCell ref="BH14:BK14"/>
    <mergeCell ref="BO14:CF14"/>
    <mergeCell ref="CH14:CN14"/>
    <mergeCell ref="EH14:EW14"/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</mergeCells>
  <pageMargins left="0.7" right="0.7" top="0.75" bottom="0.75" header="0.3" footer="0.3"/>
  <pageSetup paperSize="9" scale="78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:C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130" t="s">
        <v>40</v>
      </c>
      <c r="C2" s="130"/>
    </row>
    <row r="3" spans="1:3" ht="14.25" customHeight="1" x14ac:dyDescent="0.25">
      <c r="A3" s="27"/>
      <c r="B3" s="130" t="s">
        <v>156</v>
      </c>
      <c r="C3" s="130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41</v>
      </c>
      <c r="B5" s="29" t="s">
        <v>42</v>
      </c>
      <c r="C5" s="29" t="s">
        <v>43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44</v>
      </c>
      <c r="C7" s="49">
        <v>6654.5</v>
      </c>
    </row>
    <row r="8" spans="1:3" ht="25.5" customHeight="1" x14ac:dyDescent="0.25">
      <c r="A8" s="31"/>
      <c r="B8" s="31" t="s">
        <v>45</v>
      </c>
      <c r="C8" s="49">
        <v>6506.5</v>
      </c>
    </row>
    <row r="9" spans="1:3" ht="12.75" customHeight="1" x14ac:dyDescent="0.25">
      <c r="A9" s="30"/>
      <c r="B9" s="31" t="s">
        <v>46</v>
      </c>
      <c r="C9" s="49" t="s">
        <v>129</v>
      </c>
    </row>
    <row r="10" spans="1:3" ht="12.75" customHeight="1" x14ac:dyDescent="0.25">
      <c r="A10" s="30"/>
      <c r="B10" s="31" t="s">
        <v>47</v>
      </c>
      <c r="C10" s="49">
        <v>529.6</v>
      </c>
    </row>
    <row r="11" spans="1:3" ht="12.75" customHeight="1" x14ac:dyDescent="0.25">
      <c r="A11" s="30"/>
      <c r="B11" s="31" t="s">
        <v>46</v>
      </c>
      <c r="C11" s="49">
        <v>8.6999999999999993</v>
      </c>
    </row>
    <row r="12" spans="1:3" ht="12.75" customHeight="1" x14ac:dyDescent="0.25">
      <c r="A12" s="30"/>
      <c r="B12" s="31" t="s">
        <v>48</v>
      </c>
      <c r="C12" s="49">
        <v>3488.6</v>
      </c>
    </row>
    <row r="13" spans="1:3" ht="25.5" customHeight="1" x14ac:dyDescent="0.25">
      <c r="A13" s="31"/>
      <c r="B13" s="31" t="s">
        <v>49</v>
      </c>
      <c r="C13" s="49">
        <v>54.8</v>
      </c>
    </row>
    <row r="14" spans="1:3" ht="25.5" customHeight="1" x14ac:dyDescent="0.25">
      <c r="A14" s="31"/>
      <c r="B14" s="31" t="s">
        <v>50</v>
      </c>
      <c r="C14" s="49">
        <v>54.8</v>
      </c>
    </row>
    <row r="15" spans="1:3" ht="12.75" customHeight="1" x14ac:dyDescent="0.25">
      <c r="A15" s="30"/>
      <c r="B15" s="30"/>
      <c r="C15" s="49"/>
    </row>
    <row r="16" spans="1:3" ht="25.5" customHeight="1" x14ac:dyDescent="0.25">
      <c r="A16" s="30"/>
      <c r="B16" s="31" t="s">
        <v>51</v>
      </c>
      <c r="C16" s="49" t="s">
        <v>129</v>
      </c>
    </row>
    <row r="17" spans="1:3" ht="12.75" customHeight="1" x14ac:dyDescent="0.25">
      <c r="A17" s="30"/>
      <c r="B17" s="31" t="s">
        <v>52</v>
      </c>
      <c r="C17" s="49" t="s">
        <v>129</v>
      </c>
    </row>
    <row r="18" spans="1:3" ht="12.75" customHeight="1" x14ac:dyDescent="0.25">
      <c r="A18" s="30"/>
      <c r="B18" s="31" t="s">
        <v>53</v>
      </c>
      <c r="C18" s="49">
        <v>3309.7</v>
      </c>
    </row>
    <row r="19" spans="1:3" ht="12.75" customHeight="1" x14ac:dyDescent="0.25">
      <c r="A19" s="30"/>
      <c r="B19" s="31" t="s">
        <v>54</v>
      </c>
      <c r="C19" s="49">
        <v>124</v>
      </c>
    </row>
    <row r="20" spans="1:3" ht="12.75" customHeight="1" x14ac:dyDescent="0.25">
      <c r="A20" s="30"/>
      <c r="B20" s="31" t="s">
        <v>55</v>
      </c>
      <c r="C20" s="49">
        <v>17047</v>
      </c>
    </row>
    <row r="21" spans="1:3" ht="25.5" customHeight="1" x14ac:dyDescent="0.25">
      <c r="A21" s="30"/>
      <c r="B21" s="31" t="s">
        <v>56</v>
      </c>
      <c r="C21" s="49" t="s">
        <v>129</v>
      </c>
    </row>
    <row r="22" spans="1:3" ht="12.75" customHeight="1" x14ac:dyDescent="0.25">
      <c r="A22" s="30"/>
      <c r="B22" s="31" t="s">
        <v>57</v>
      </c>
      <c r="C22" s="49">
        <v>65</v>
      </c>
    </row>
    <row r="23" spans="1:3" ht="25.5" customHeight="1" x14ac:dyDescent="0.25">
      <c r="A23" s="30"/>
      <c r="B23" s="31" t="s">
        <v>58</v>
      </c>
      <c r="C23" s="49" t="s">
        <v>129</v>
      </c>
    </row>
  </sheetData>
  <mergeCells count="2">
    <mergeCell ref="B2:C2"/>
    <mergeCell ref="B3:C3"/>
  </mergeCells>
  <pageMargins left="0.7" right="0.7" top="0.75" bottom="0.75" header="0.3" footer="0.3"/>
  <pageSetup paperSize="9" scale="9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22" zoomScaleNormal="100" workbookViewId="0">
      <selection activeCell="D37" sqref="D37"/>
    </sheetView>
  </sheetViews>
  <sheetFormatPr defaultRowHeight="12.75" customHeight="1" x14ac:dyDescent="0.25"/>
  <cols>
    <col min="1" max="1" width="46.88671875" customWidth="1"/>
    <col min="2" max="2" width="7.44140625" customWidth="1"/>
    <col min="3" max="3" width="13.21875" customWidth="1"/>
    <col min="4" max="4" width="17.44140625" customWidth="1"/>
    <col min="5" max="5" width="20.5546875" style="54" customWidth="1"/>
    <col min="6" max="6" width="8.88671875" style="54" hidden="1" customWidth="1"/>
    <col min="7" max="7" width="17.88671875" style="54" customWidth="1"/>
    <col min="8" max="8" width="16.44140625" style="54" customWidth="1"/>
    <col min="9" max="9" width="13.5546875" style="54" customWidth="1"/>
    <col min="10" max="10" width="15.33203125" style="54" customWidth="1"/>
    <col min="11" max="11" width="13.33203125" customWidth="1"/>
    <col min="12" max="12" width="12.5546875" customWidth="1"/>
    <col min="13" max="13" width="9.5546875" customWidth="1"/>
    <col min="14" max="14" width="7.88671875" customWidth="1"/>
  </cols>
  <sheetData>
    <row r="1" spans="1:11" ht="9" customHeight="1" x14ac:dyDescent="0.25">
      <c r="A1" s="28"/>
      <c r="B1" s="28"/>
      <c r="C1" s="28"/>
      <c r="D1" s="28"/>
      <c r="E1" s="51"/>
      <c r="F1" s="51"/>
      <c r="G1" s="51"/>
      <c r="H1" s="51"/>
      <c r="I1" s="51"/>
      <c r="J1" s="51"/>
      <c r="K1" s="28"/>
    </row>
    <row r="2" spans="1:11" ht="14.25" customHeight="1" x14ac:dyDescent="0.25">
      <c r="A2" s="130" t="s">
        <v>150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4.25" customHeight="1" x14ac:dyDescent="0.25">
      <c r="A3" s="130" t="s">
        <v>156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12.75" customHeight="1" x14ac:dyDescent="0.25">
      <c r="A4" s="27"/>
      <c r="B4" s="27"/>
      <c r="C4" s="27"/>
      <c r="D4" s="27"/>
      <c r="E4" s="52"/>
      <c r="F4" s="52"/>
      <c r="G4" s="52"/>
      <c r="H4" s="52"/>
      <c r="I4" s="52"/>
      <c r="J4" s="52"/>
      <c r="K4" s="27"/>
    </row>
    <row r="5" spans="1:11" ht="12.75" customHeight="1" x14ac:dyDescent="0.25">
      <c r="A5" s="133" t="s">
        <v>42</v>
      </c>
      <c r="B5" s="133" t="s">
        <v>60</v>
      </c>
      <c r="C5" s="133" t="s">
        <v>61</v>
      </c>
      <c r="D5" s="136" t="s">
        <v>62</v>
      </c>
      <c r="E5" s="137"/>
      <c r="F5" s="137"/>
      <c r="G5" s="137"/>
      <c r="H5" s="137"/>
      <c r="I5" s="137"/>
      <c r="J5" s="137"/>
      <c r="K5" s="138"/>
    </row>
    <row r="6" spans="1:11" ht="12.75" customHeight="1" x14ac:dyDescent="0.25">
      <c r="A6" s="134"/>
      <c r="B6" s="134"/>
      <c r="C6" s="134"/>
      <c r="D6" s="139" t="s">
        <v>118</v>
      </c>
      <c r="E6" s="136" t="s">
        <v>64</v>
      </c>
      <c r="F6" s="137"/>
      <c r="G6" s="137"/>
      <c r="H6" s="137"/>
      <c r="I6" s="137"/>
      <c r="J6" s="137"/>
      <c r="K6" s="138"/>
    </row>
    <row r="7" spans="1:11" ht="56.4" customHeight="1" x14ac:dyDescent="0.25">
      <c r="A7" s="134"/>
      <c r="B7" s="134"/>
      <c r="C7" s="134"/>
      <c r="D7" s="140"/>
      <c r="E7" s="131" t="s">
        <v>65</v>
      </c>
      <c r="F7" s="131" t="s">
        <v>66</v>
      </c>
      <c r="G7" s="131" t="s">
        <v>67</v>
      </c>
      <c r="H7" s="131" t="s">
        <v>68</v>
      </c>
      <c r="I7" s="131" t="s">
        <v>69</v>
      </c>
      <c r="J7" s="142" t="s">
        <v>70</v>
      </c>
      <c r="K7" s="143"/>
    </row>
    <row r="8" spans="1:11" ht="82.2" customHeight="1" x14ac:dyDescent="0.25">
      <c r="A8" s="135"/>
      <c r="B8" s="135"/>
      <c r="C8" s="135"/>
      <c r="D8" s="141"/>
      <c r="E8" s="132"/>
      <c r="F8" s="132"/>
      <c r="G8" s="132"/>
      <c r="H8" s="132"/>
      <c r="I8" s="132"/>
      <c r="J8" s="53" t="s">
        <v>63</v>
      </c>
      <c r="K8" s="29" t="s">
        <v>71</v>
      </c>
    </row>
    <row r="9" spans="1:11" ht="12.75" customHeight="1" thickBot="1" x14ac:dyDescent="0.3">
      <c r="A9" s="29">
        <v>1</v>
      </c>
      <c r="B9" s="29">
        <v>2</v>
      </c>
      <c r="C9" s="29">
        <v>3</v>
      </c>
      <c r="D9" s="55">
        <v>4</v>
      </c>
      <c r="E9" s="53">
        <v>5</v>
      </c>
      <c r="F9" s="53"/>
      <c r="G9" s="53">
        <v>6</v>
      </c>
      <c r="H9" s="53">
        <v>7</v>
      </c>
      <c r="I9" s="53">
        <v>8</v>
      </c>
      <c r="J9" s="53">
        <v>9</v>
      </c>
      <c r="K9" s="29">
        <v>10</v>
      </c>
    </row>
    <row r="10" spans="1:11" s="48" customFormat="1" ht="13.2" x14ac:dyDescent="0.25">
      <c r="A10" s="46" t="s">
        <v>146</v>
      </c>
      <c r="B10" s="47"/>
      <c r="C10" s="56" t="s">
        <v>123</v>
      </c>
      <c r="D10" s="58">
        <f>J10</f>
        <v>54000</v>
      </c>
      <c r="E10" s="94">
        <v>0</v>
      </c>
      <c r="F10" s="66">
        <v>0</v>
      </c>
      <c r="G10" s="66">
        <v>0</v>
      </c>
      <c r="H10" s="66">
        <v>0</v>
      </c>
      <c r="I10" s="66">
        <v>0</v>
      </c>
      <c r="J10" s="66">
        <v>54000</v>
      </c>
      <c r="K10" s="59">
        <v>0</v>
      </c>
    </row>
    <row r="11" spans="1:11" s="48" customFormat="1" ht="39" customHeight="1" x14ac:dyDescent="0.25">
      <c r="A11" s="86" t="s">
        <v>124</v>
      </c>
      <c r="B11" s="47"/>
      <c r="C11" s="56" t="s">
        <v>123</v>
      </c>
      <c r="D11" s="60">
        <f>E11</f>
        <v>3415087</v>
      </c>
      <c r="E11" s="94">
        <v>3415087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59">
        <v>0</v>
      </c>
    </row>
    <row r="12" spans="1:11" s="48" customFormat="1" ht="26.4" customHeight="1" x14ac:dyDescent="0.25">
      <c r="A12" s="86" t="s">
        <v>143</v>
      </c>
      <c r="B12" s="47"/>
      <c r="C12" s="56" t="s">
        <v>144</v>
      </c>
      <c r="D12" s="60">
        <f>G12</f>
        <v>1923697.8</v>
      </c>
      <c r="E12" s="94"/>
      <c r="F12" s="66"/>
      <c r="G12" s="66">
        <v>1923697.8</v>
      </c>
      <c r="H12" s="66"/>
      <c r="I12" s="66"/>
      <c r="J12" s="66"/>
      <c r="K12" s="59"/>
    </row>
    <row r="13" spans="1:11" s="48" customFormat="1" ht="13.2" x14ac:dyDescent="0.25">
      <c r="A13" s="46" t="s">
        <v>130</v>
      </c>
      <c r="B13" s="47"/>
      <c r="C13" s="56" t="s">
        <v>84</v>
      </c>
      <c r="D13" s="60">
        <f t="shared" ref="D13:D20" si="0">E13+G13+J13</f>
        <v>2053952</v>
      </c>
      <c r="E13" s="94">
        <v>2053952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59">
        <v>0</v>
      </c>
    </row>
    <row r="14" spans="1:11" s="48" customFormat="1" ht="13.2" x14ac:dyDescent="0.25">
      <c r="A14" s="46" t="s">
        <v>76</v>
      </c>
      <c r="B14" s="47"/>
      <c r="C14" s="56" t="s">
        <v>77</v>
      </c>
      <c r="D14" s="60">
        <f t="shared" si="0"/>
        <v>0</v>
      </c>
      <c r="E14" s="94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59">
        <v>0</v>
      </c>
    </row>
    <row r="15" spans="1:11" s="48" customFormat="1" ht="38.4" customHeight="1" x14ac:dyDescent="0.25">
      <c r="A15" s="86" t="s">
        <v>131</v>
      </c>
      <c r="B15" s="47"/>
      <c r="C15" s="56" t="s">
        <v>75</v>
      </c>
      <c r="D15" s="60">
        <f t="shared" si="0"/>
        <v>590668.11</v>
      </c>
      <c r="E15" s="94">
        <v>590668.11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59">
        <v>0</v>
      </c>
    </row>
    <row r="16" spans="1:11" s="54" customFormat="1" ht="13.95" customHeight="1" x14ac:dyDescent="0.25">
      <c r="A16" s="91" t="s">
        <v>135</v>
      </c>
      <c r="B16" s="92"/>
      <c r="C16" s="96" t="s">
        <v>147</v>
      </c>
      <c r="D16" s="93">
        <f t="shared" si="0"/>
        <v>1717078.8</v>
      </c>
      <c r="E16" s="94"/>
      <c r="F16" s="66"/>
      <c r="G16" s="66">
        <v>1717078.8</v>
      </c>
      <c r="H16" s="66"/>
      <c r="I16" s="66"/>
      <c r="J16" s="66"/>
      <c r="K16" s="66"/>
    </row>
    <row r="17" spans="1:11" s="54" customFormat="1" ht="15" customHeight="1" x14ac:dyDescent="0.25">
      <c r="A17" s="91" t="s">
        <v>137</v>
      </c>
      <c r="B17" s="92"/>
      <c r="C17" s="97" t="s">
        <v>147</v>
      </c>
      <c r="D17" s="93">
        <f t="shared" si="0"/>
        <v>12000</v>
      </c>
      <c r="E17" s="94">
        <v>0.2</v>
      </c>
      <c r="F17" s="66"/>
      <c r="G17" s="66">
        <v>11999.8</v>
      </c>
      <c r="H17" s="66"/>
      <c r="I17" s="66"/>
      <c r="J17" s="66"/>
      <c r="K17" s="66"/>
    </row>
    <row r="18" spans="1:11" s="48" customFormat="1" ht="13.2" x14ac:dyDescent="0.25">
      <c r="A18" s="46" t="s">
        <v>132</v>
      </c>
      <c r="B18" s="47"/>
      <c r="C18" s="56" t="s">
        <v>74</v>
      </c>
      <c r="D18" s="60">
        <f t="shared" si="0"/>
        <v>23364</v>
      </c>
      <c r="E18" s="94">
        <v>23364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59">
        <v>0</v>
      </c>
    </row>
    <row r="19" spans="1:11" s="48" customFormat="1" ht="13.2" x14ac:dyDescent="0.25">
      <c r="A19" s="46" t="s">
        <v>133</v>
      </c>
      <c r="B19" s="47"/>
      <c r="C19" s="56" t="s">
        <v>74</v>
      </c>
      <c r="D19" s="60">
        <f t="shared" si="0"/>
        <v>0</v>
      </c>
      <c r="E19" s="94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59">
        <v>0</v>
      </c>
    </row>
    <row r="20" spans="1:11" s="48" customFormat="1" ht="13.2" x14ac:dyDescent="0.25">
      <c r="A20" s="46" t="s">
        <v>134</v>
      </c>
      <c r="B20" s="47"/>
      <c r="C20" s="56" t="s">
        <v>74</v>
      </c>
      <c r="D20" s="60">
        <f t="shared" si="0"/>
        <v>368337.87</v>
      </c>
      <c r="E20" s="94">
        <v>368337.87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59">
        <v>0</v>
      </c>
    </row>
    <row r="21" spans="1:11" s="48" customFormat="1" ht="14.4" customHeight="1" x14ac:dyDescent="0.25">
      <c r="A21" s="46" t="s">
        <v>136</v>
      </c>
      <c r="B21" s="47"/>
      <c r="C21" s="56" t="s">
        <v>74</v>
      </c>
      <c r="D21" s="60">
        <f>E21+G21+J21</f>
        <v>0</v>
      </c>
      <c r="E21" s="94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59">
        <v>0</v>
      </c>
    </row>
    <row r="22" spans="1:11" s="48" customFormat="1" ht="16.2" customHeight="1" x14ac:dyDescent="0.25">
      <c r="A22" s="46" t="s">
        <v>135</v>
      </c>
      <c r="B22" s="47"/>
      <c r="C22" s="56" t="s">
        <v>74</v>
      </c>
      <c r="D22" s="65">
        <f t="shared" ref="D22:D24" si="1">E22+G22+J22</f>
        <v>246022</v>
      </c>
      <c r="E22" s="94">
        <v>174396</v>
      </c>
      <c r="F22" s="66">
        <v>0</v>
      </c>
      <c r="G22" s="100">
        <v>59626</v>
      </c>
      <c r="H22" s="66">
        <v>0</v>
      </c>
      <c r="I22" s="66">
        <v>0</v>
      </c>
      <c r="J22" s="66">
        <v>12000</v>
      </c>
      <c r="K22" s="59">
        <v>0</v>
      </c>
    </row>
    <row r="23" spans="1:11" s="48" customFormat="1" ht="13.2" x14ac:dyDescent="0.25">
      <c r="A23" s="46" t="s">
        <v>137</v>
      </c>
      <c r="B23" s="47"/>
      <c r="C23" s="56" t="s">
        <v>74</v>
      </c>
      <c r="D23" s="60">
        <f t="shared" si="1"/>
        <v>224810.7</v>
      </c>
      <c r="E23" s="94">
        <v>75817.5</v>
      </c>
      <c r="F23" s="66">
        <v>0</v>
      </c>
      <c r="G23" s="66">
        <v>134993.20000000001</v>
      </c>
      <c r="H23" s="66">
        <v>0</v>
      </c>
      <c r="I23" s="66">
        <v>0</v>
      </c>
      <c r="J23" s="66">
        <v>14000</v>
      </c>
      <c r="K23" s="59">
        <v>0</v>
      </c>
    </row>
    <row r="24" spans="1:11" s="48" customFormat="1" ht="16.95" customHeight="1" x14ac:dyDescent="0.25">
      <c r="A24" s="78" t="s">
        <v>145</v>
      </c>
      <c r="B24" s="47"/>
      <c r="C24" s="82" t="s">
        <v>74</v>
      </c>
      <c r="D24" s="60">
        <f t="shared" si="1"/>
        <v>6000</v>
      </c>
      <c r="E24" s="94"/>
      <c r="F24" s="66"/>
      <c r="G24" s="66"/>
      <c r="H24" s="66"/>
      <c r="I24" s="66"/>
      <c r="J24" s="66">
        <v>6000</v>
      </c>
      <c r="K24" s="59"/>
    </row>
    <row r="25" spans="1:11" s="48" customFormat="1" ht="16.95" customHeight="1" x14ac:dyDescent="0.25">
      <c r="A25" s="78" t="s">
        <v>149</v>
      </c>
      <c r="B25" s="47"/>
      <c r="C25" s="82" t="s">
        <v>74</v>
      </c>
      <c r="D25" s="60">
        <f>E25+G25+J25</f>
        <v>9360</v>
      </c>
      <c r="E25" s="94">
        <v>3360</v>
      </c>
      <c r="F25" s="66"/>
      <c r="G25" s="66">
        <v>0</v>
      </c>
      <c r="H25" s="66"/>
      <c r="I25" s="66"/>
      <c r="J25" s="66">
        <v>6000</v>
      </c>
      <c r="K25" s="59"/>
    </row>
    <row r="26" spans="1:11" s="48" customFormat="1" ht="16.95" customHeight="1" x14ac:dyDescent="0.25">
      <c r="A26" s="78" t="s">
        <v>157</v>
      </c>
      <c r="B26" s="47"/>
      <c r="C26" s="82" t="s">
        <v>74</v>
      </c>
      <c r="D26" s="60">
        <f>E26+G26+J26</f>
        <v>3100</v>
      </c>
      <c r="E26" s="94">
        <v>100</v>
      </c>
      <c r="F26" s="66"/>
      <c r="G26" s="66"/>
      <c r="H26" s="66"/>
      <c r="I26" s="66"/>
      <c r="J26" s="66">
        <v>3000</v>
      </c>
      <c r="K26" s="59"/>
    </row>
    <row r="27" spans="1:11" s="48" customFormat="1" ht="26.4" customHeight="1" x14ac:dyDescent="0.25">
      <c r="A27" s="46" t="s">
        <v>138</v>
      </c>
      <c r="B27" s="47"/>
      <c r="C27" s="56" t="s">
        <v>74</v>
      </c>
      <c r="D27" s="60">
        <f t="shared" ref="D27:D28" si="2">E27+G27+J27</f>
        <v>15516</v>
      </c>
      <c r="E27" s="94">
        <v>9516</v>
      </c>
      <c r="F27" s="66">
        <v>0</v>
      </c>
      <c r="G27" s="66">
        <v>0</v>
      </c>
      <c r="H27" s="66">
        <v>0</v>
      </c>
      <c r="I27" s="66">
        <v>0</v>
      </c>
      <c r="J27" s="66">
        <v>6000</v>
      </c>
      <c r="K27" s="59">
        <v>0</v>
      </c>
    </row>
    <row r="28" spans="1:11" s="48" customFormat="1" ht="28.2" customHeight="1" x14ac:dyDescent="0.25">
      <c r="A28" s="78" t="s">
        <v>148</v>
      </c>
      <c r="B28" s="47"/>
      <c r="C28" s="82" t="s">
        <v>74</v>
      </c>
      <c r="D28" s="60">
        <f t="shared" si="2"/>
        <v>4000</v>
      </c>
      <c r="E28" s="94">
        <v>4000</v>
      </c>
      <c r="F28" s="66"/>
      <c r="G28" s="66"/>
      <c r="H28" s="66"/>
      <c r="I28" s="66"/>
      <c r="J28" s="66"/>
      <c r="K28" s="59"/>
    </row>
    <row r="29" spans="1:11" s="48" customFormat="1" ht="26.4" x14ac:dyDescent="0.25">
      <c r="A29" s="46" t="s">
        <v>127</v>
      </c>
      <c r="B29" s="47"/>
      <c r="C29" s="56" t="s">
        <v>74</v>
      </c>
      <c r="D29" s="60">
        <f t="shared" ref="D29:D33" si="3">E29+G29+J29</f>
        <v>31070.61</v>
      </c>
      <c r="E29" s="94">
        <v>23498</v>
      </c>
      <c r="F29" s="66">
        <v>0</v>
      </c>
      <c r="G29" s="66">
        <v>0</v>
      </c>
      <c r="H29" s="66">
        <v>0</v>
      </c>
      <c r="I29" s="66">
        <v>0</v>
      </c>
      <c r="J29" s="66">
        <v>7572.61</v>
      </c>
      <c r="K29" s="59">
        <v>0</v>
      </c>
    </row>
    <row r="30" spans="1:11" s="48" customFormat="1" ht="14.4" customHeight="1" x14ac:dyDescent="0.25">
      <c r="A30" s="46" t="s">
        <v>80</v>
      </c>
      <c r="B30" s="47"/>
      <c r="C30" s="56" t="s">
        <v>81</v>
      </c>
      <c r="D30" s="60">
        <f t="shared" ref="D30" si="4">E30+G30+J30</f>
        <v>0</v>
      </c>
      <c r="E30" s="94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59">
        <v>0</v>
      </c>
    </row>
    <row r="31" spans="1:11" s="48" customFormat="1" ht="26.4" x14ac:dyDescent="0.25">
      <c r="A31" s="46" t="s">
        <v>139</v>
      </c>
      <c r="B31" s="47"/>
      <c r="C31" s="56" t="s">
        <v>79</v>
      </c>
      <c r="D31" s="60">
        <f t="shared" si="3"/>
        <v>96872</v>
      </c>
      <c r="E31" s="94">
        <v>96872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59">
        <v>0</v>
      </c>
    </row>
    <row r="32" spans="1:11" s="48" customFormat="1" ht="13.2" x14ac:dyDescent="0.25">
      <c r="A32" s="46" t="s">
        <v>80</v>
      </c>
      <c r="B32" s="47"/>
      <c r="C32" s="56" t="s">
        <v>82</v>
      </c>
      <c r="D32" s="60">
        <f t="shared" si="3"/>
        <v>0</v>
      </c>
      <c r="E32" s="94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59">
        <v>0</v>
      </c>
    </row>
    <row r="33" spans="1:11" s="48" customFormat="1" ht="13.2" x14ac:dyDescent="0.25">
      <c r="A33" s="78" t="s">
        <v>140</v>
      </c>
      <c r="B33" s="47"/>
      <c r="C33" s="56" t="s">
        <v>83</v>
      </c>
      <c r="D33" s="60">
        <f t="shared" si="3"/>
        <v>1230.06</v>
      </c>
      <c r="E33" s="94">
        <v>1160.19</v>
      </c>
      <c r="F33" s="66">
        <v>0</v>
      </c>
      <c r="G33" s="66">
        <v>0</v>
      </c>
      <c r="H33" s="66">
        <v>0</v>
      </c>
      <c r="I33" s="66">
        <v>0</v>
      </c>
      <c r="J33" s="66">
        <v>69.87</v>
      </c>
      <c r="K33" s="59">
        <v>0</v>
      </c>
    </row>
    <row r="34" spans="1:11" ht="13.2" x14ac:dyDescent="0.25">
      <c r="A34" s="33" t="s">
        <v>85</v>
      </c>
      <c r="B34" s="34" t="s">
        <v>125</v>
      </c>
      <c r="C34" s="57"/>
      <c r="D34" s="60">
        <f>E34+J34</f>
        <v>10597.35</v>
      </c>
      <c r="E34" s="94">
        <v>9954.8700000000008</v>
      </c>
      <c r="F34" s="66">
        <v>0</v>
      </c>
      <c r="G34" s="66">
        <v>0</v>
      </c>
      <c r="H34" s="66">
        <v>0</v>
      </c>
      <c r="I34" s="66">
        <v>0</v>
      </c>
      <c r="J34" s="66">
        <v>642.48</v>
      </c>
      <c r="K34" s="61">
        <v>0</v>
      </c>
    </row>
    <row r="35" spans="1:11" ht="13.95" customHeight="1" thickBot="1" x14ac:dyDescent="0.3">
      <c r="A35" s="33" t="s">
        <v>86</v>
      </c>
      <c r="B35" s="34" t="s">
        <v>87</v>
      </c>
      <c r="C35" s="57"/>
      <c r="D35" s="62">
        <v>0</v>
      </c>
      <c r="E35" s="94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1">
        <v>0</v>
      </c>
    </row>
    <row r="36" spans="1:11" ht="12.75" customHeight="1" x14ac:dyDescent="0.25">
      <c r="D36" s="63"/>
      <c r="E36" s="64"/>
      <c r="F36" s="64"/>
      <c r="G36" s="64"/>
      <c r="H36" s="64"/>
      <c r="I36" s="64"/>
      <c r="J36" s="64"/>
      <c r="K36" s="63"/>
    </row>
    <row r="37" spans="1:11" s="85" customFormat="1" ht="12.75" customHeight="1" x14ac:dyDescent="0.25">
      <c r="D37" s="83">
        <f>D29+D27+D23+D22+D21+D20+D19+D18+D24+D17+D28+D16+D25+D26</f>
        <v>2660659.98</v>
      </c>
      <c r="E37" s="84">
        <f>E29+E27+E23+E22+E21+E20+E19+E18+E28+E25+E26</f>
        <v>682389.37</v>
      </c>
      <c r="F37" s="84"/>
      <c r="G37" s="84">
        <f>G29+G27+G23+G22+G21+G20+G19+G18</f>
        <v>194619.2</v>
      </c>
      <c r="H37" s="84"/>
      <c r="I37" s="84"/>
      <c r="J37" s="84">
        <f>J18+J19+J20+J21+J22+J23+J24+J25+J27+J28+J29+J26</f>
        <v>54572.61</v>
      </c>
      <c r="K37" s="83"/>
    </row>
    <row r="38" spans="1:11" ht="12.75" customHeight="1" x14ac:dyDescent="0.25">
      <c r="D38" s="45"/>
      <c r="E38" s="95" t="s">
        <v>158</v>
      </c>
      <c r="G38" s="101">
        <f>G16+G17</f>
        <v>1729078.6</v>
      </c>
      <c r="H38" s="87" t="s">
        <v>152</v>
      </c>
    </row>
    <row r="39" spans="1:11" ht="12.75" customHeight="1" x14ac:dyDescent="0.25">
      <c r="D39" s="50"/>
    </row>
  </sheetData>
  <mergeCells count="14">
    <mergeCell ref="A2:K2"/>
    <mergeCell ref="A3:K3"/>
    <mergeCell ref="E7:E8"/>
    <mergeCell ref="G7:G8"/>
    <mergeCell ref="H7:H8"/>
    <mergeCell ref="F7:F8"/>
    <mergeCell ref="A5:A8"/>
    <mergeCell ref="B5:B8"/>
    <mergeCell ref="C5:C8"/>
    <mergeCell ref="D5:K5"/>
    <mergeCell ref="D6:D8"/>
    <mergeCell ref="E6:K6"/>
    <mergeCell ref="I7:I8"/>
    <mergeCell ref="J7:K7"/>
  </mergeCells>
  <pageMargins left="0" right="0" top="0" bottom="0" header="0.31496062992125984" footer="0"/>
  <pageSetup paperSize="9" scale="8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19" workbookViewId="0">
      <selection activeCell="N12" sqref="N12"/>
    </sheetView>
  </sheetViews>
  <sheetFormatPr defaultRowHeight="12.75" customHeight="1" x14ac:dyDescent="0.25"/>
  <cols>
    <col min="1" max="1" width="42.21875" customWidth="1"/>
    <col min="2" max="2" width="6.44140625" customWidth="1"/>
    <col min="3" max="4" width="12.33203125" customWidth="1"/>
    <col min="5" max="5" width="17" customWidth="1"/>
    <col min="6" max="6" width="14.44140625" customWidth="1"/>
    <col min="7" max="7" width="12.6640625" customWidth="1"/>
    <col min="8" max="8" width="14.109375" customWidth="1"/>
    <col min="9" max="9" width="13.7773437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4.25" customHeight="1" x14ac:dyDescent="0.25">
      <c r="A2" s="130" t="s">
        <v>150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14.25" customHeight="1" x14ac:dyDescent="0.25">
      <c r="A3" s="130" t="s">
        <v>156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" customHeight="1" x14ac:dyDescent="0.25">
      <c r="A5" s="68" t="s">
        <v>42</v>
      </c>
      <c r="B5" s="133" t="s">
        <v>60</v>
      </c>
      <c r="C5" s="133" t="s">
        <v>61</v>
      </c>
      <c r="D5" s="136" t="s">
        <v>62</v>
      </c>
      <c r="E5" s="144"/>
      <c r="F5" s="144"/>
      <c r="G5" s="144"/>
      <c r="H5" s="144"/>
      <c r="I5" s="144"/>
      <c r="J5" s="145"/>
    </row>
    <row r="6" spans="1:10" ht="12.75" customHeight="1" x14ac:dyDescent="0.25">
      <c r="A6" s="69"/>
      <c r="B6" s="146"/>
      <c r="C6" s="146"/>
      <c r="D6" s="151" t="s">
        <v>119</v>
      </c>
      <c r="E6" s="71" t="s">
        <v>64</v>
      </c>
      <c r="F6" s="72"/>
      <c r="G6" s="72"/>
      <c r="H6" s="72"/>
      <c r="I6" s="72"/>
      <c r="J6" s="73"/>
    </row>
    <row r="7" spans="1:10" ht="132.6" customHeight="1" x14ac:dyDescent="0.25">
      <c r="A7" s="69"/>
      <c r="B7" s="146"/>
      <c r="C7" s="146"/>
      <c r="D7" s="152"/>
      <c r="E7" s="147" t="s">
        <v>65</v>
      </c>
      <c r="F7" s="79" t="s">
        <v>67</v>
      </c>
      <c r="G7" s="79" t="s">
        <v>68</v>
      </c>
      <c r="H7" s="79" t="s">
        <v>69</v>
      </c>
      <c r="I7" s="149" t="s">
        <v>70</v>
      </c>
      <c r="J7" s="150"/>
    </row>
    <row r="8" spans="1:10" ht="25.2" customHeight="1" x14ac:dyDescent="0.25">
      <c r="A8" s="70"/>
      <c r="B8" s="70"/>
      <c r="C8" s="70"/>
      <c r="D8" s="74"/>
      <c r="E8" s="148"/>
      <c r="F8" s="80"/>
      <c r="G8" s="80"/>
      <c r="H8" s="80"/>
      <c r="I8" s="81" t="s">
        <v>63</v>
      </c>
      <c r="J8" s="75" t="s">
        <v>71</v>
      </c>
    </row>
    <row r="9" spans="1:10" ht="12.75" customHeight="1" x14ac:dyDescent="0.25">
      <c r="A9" s="75">
        <v>1</v>
      </c>
      <c r="B9" s="75">
        <v>2</v>
      </c>
      <c r="C9" s="75">
        <v>3</v>
      </c>
      <c r="D9" s="75">
        <v>11</v>
      </c>
      <c r="E9" s="75">
        <v>12</v>
      </c>
      <c r="F9" s="75">
        <v>13</v>
      </c>
      <c r="G9" s="75">
        <v>14</v>
      </c>
      <c r="H9" s="75">
        <v>15</v>
      </c>
      <c r="I9" s="75">
        <v>16</v>
      </c>
      <c r="J9" s="75">
        <v>17</v>
      </c>
    </row>
    <row r="10" spans="1:10" ht="13.2" x14ac:dyDescent="0.25">
      <c r="A10" s="33" t="s">
        <v>72</v>
      </c>
      <c r="B10" s="34"/>
      <c r="C10" s="34" t="s">
        <v>123</v>
      </c>
      <c r="D10" s="61">
        <f>I10</f>
        <v>1000</v>
      </c>
      <c r="E10" s="61">
        <v>0</v>
      </c>
      <c r="F10" s="61">
        <v>0</v>
      </c>
      <c r="G10" s="61">
        <v>0</v>
      </c>
      <c r="H10" s="61">
        <v>0</v>
      </c>
      <c r="I10" s="61">
        <v>1000</v>
      </c>
      <c r="J10" s="61">
        <v>0</v>
      </c>
    </row>
    <row r="11" spans="1:10" ht="38.4" customHeight="1" x14ac:dyDescent="0.25">
      <c r="A11" s="33" t="s">
        <v>124</v>
      </c>
      <c r="B11" s="34"/>
      <c r="C11" s="34" t="s">
        <v>123</v>
      </c>
      <c r="D11" s="61">
        <f>E11</f>
        <v>2730272</v>
      </c>
      <c r="E11" s="61">
        <v>2730272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</row>
    <row r="12" spans="1:10" ht="26.4" x14ac:dyDescent="0.25">
      <c r="A12" s="33" t="s">
        <v>73</v>
      </c>
      <c r="B12" s="34"/>
      <c r="C12" s="34"/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</row>
    <row r="13" spans="1:10" s="48" customFormat="1" ht="13.2" x14ac:dyDescent="0.25">
      <c r="A13" s="46" t="s">
        <v>130</v>
      </c>
      <c r="B13" s="47"/>
      <c r="C13" s="47" t="s">
        <v>84</v>
      </c>
      <c r="D13" s="59">
        <f>E13</f>
        <v>2053953</v>
      </c>
      <c r="E13" s="59">
        <v>2053953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</row>
    <row r="14" spans="1:10" s="48" customFormat="1" ht="13.2" x14ac:dyDescent="0.25">
      <c r="A14" s="46" t="s">
        <v>76</v>
      </c>
      <c r="B14" s="47"/>
      <c r="C14" s="47" t="s">
        <v>77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</row>
    <row r="15" spans="1:10" s="48" customFormat="1" ht="13.2" x14ac:dyDescent="0.25">
      <c r="A15" s="46" t="s">
        <v>76</v>
      </c>
      <c r="B15" s="47"/>
      <c r="C15" s="47" t="s">
        <v>78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</row>
    <row r="16" spans="1:10" s="48" customFormat="1" ht="45" customHeight="1" x14ac:dyDescent="0.25">
      <c r="A16" s="46" t="s">
        <v>131</v>
      </c>
      <c r="B16" s="47"/>
      <c r="C16" s="47" t="s">
        <v>75</v>
      </c>
      <c r="D16" s="59">
        <f>E16</f>
        <v>520087</v>
      </c>
      <c r="E16" s="59">
        <v>520087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</row>
    <row r="17" spans="1:10" s="48" customFormat="1" ht="13.2" x14ac:dyDescent="0.25">
      <c r="A17" s="78" t="s">
        <v>141</v>
      </c>
      <c r="B17" s="47"/>
      <c r="C17" s="47" t="s">
        <v>74</v>
      </c>
      <c r="D17" s="59">
        <f>E17</f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</row>
    <row r="18" spans="1:10" s="48" customFormat="1" ht="13.2" x14ac:dyDescent="0.25">
      <c r="A18" s="78" t="s">
        <v>133</v>
      </c>
      <c r="B18" s="47"/>
      <c r="C18" s="47" t="s">
        <v>74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</row>
    <row r="19" spans="1:10" s="48" customFormat="1" ht="13.2" x14ac:dyDescent="0.25">
      <c r="A19" s="78" t="s">
        <v>142</v>
      </c>
      <c r="B19" s="47"/>
      <c r="C19" s="47" t="s">
        <v>74</v>
      </c>
      <c r="D19" s="59">
        <f>E19</f>
        <v>156232</v>
      </c>
      <c r="E19" s="59">
        <v>156232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</row>
    <row r="20" spans="1:10" s="48" customFormat="1" ht="13.95" customHeight="1" x14ac:dyDescent="0.25">
      <c r="A20" s="46" t="s">
        <v>135</v>
      </c>
      <c r="B20" s="47"/>
      <c r="C20" s="47" t="s">
        <v>74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</row>
    <row r="21" spans="1:10" s="48" customFormat="1" ht="13.2" x14ac:dyDescent="0.25">
      <c r="A21" s="46" t="s">
        <v>137</v>
      </c>
      <c r="B21" s="47"/>
      <c r="C21" s="47" t="s">
        <v>74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</row>
    <row r="22" spans="1:10" s="48" customFormat="1" ht="13.8" customHeight="1" x14ac:dyDescent="0.25">
      <c r="A22" s="46" t="s">
        <v>115</v>
      </c>
      <c r="B22" s="47"/>
      <c r="C22" s="47" t="s">
        <v>74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</row>
    <row r="23" spans="1:10" s="48" customFormat="1" ht="28.2" customHeight="1" x14ac:dyDescent="0.25">
      <c r="A23" s="78" t="s">
        <v>159</v>
      </c>
      <c r="B23" s="47"/>
      <c r="C23" s="98" t="s">
        <v>74</v>
      </c>
      <c r="D23" s="59">
        <f>I23</f>
        <v>1000</v>
      </c>
      <c r="E23" s="59"/>
      <c r="F23" s="59"/>
      <c r="G23" s="59"/>
      <c r="H23" s="59"/>
      <c r="I23" s="59">
        <v>1000</v>
      </c>
      <c r="J23" s="59"/>
    </row>
    <row r="24" spans="1:10" s="48" customFormat="1" ht="28.2" customHeight="1" x14ac:dyDescent="0.25">
      <c r="A24" s="46" t="s">
        <v>127</v>
      </c>
      <c r="B24" s="47"/>
      <c r="C24" s="47" t="s">
        <v>74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</row>
    <row r="25" spans="1:10" s="48" customFormat="1" ht="26.4" x14ac:dyDescent="0.25">
      <c r="A25" s="46" t="s">
        <v>139</v>
      </c>
      <c r="B25" s="47"/>
      <c r="C25" s="47" t="s">
        <v>79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</row>
    <row r="26" spans="1:10" s="48" customFormat="1" ht="13.2" x14ac:dyDescent="0.25">
      <c r="A26" s="78" t="s">
        <v>140</v>
      </c>
      <c r="B26" s="47"/>
      <c r="C26" s="47" t="s">
        <v>83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</row>
    <row r="27" spans="1:10" ht="13.2" x14ac:dyDescent="0.25">
      <c r="A27" s="33" t="s">
        <v>85</v>
      </c>
      <c r="B27" s="34" t="s">
        <v>125</v>
      </c>
      <c r="C27" s="34"/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</row>
    <row r="28" spans="1:10" ht="13.2" x14ac:dyDescent="0.25">
      <c r="A28" s="33" t="s">
        <v>86</v>
      </c>
      <c r="B28" s="34" t="s">
        <v>87</v>
      </c>
      <c r="C28" s="34"/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</row>
    <row r="29" spans="1:10" ht="12.75" customHeight="1" x14ac:dyDescent="0.25">
      <c r="D29" s="63"/>
      <c r="E29" s="63"/>
      <c r="F29" s="63"/>
      <c r="G29" s="63"/>
      <c r="H29" s="63"/>
      <c r="I29" s="63"/>
      <c r="J29" s="63"/>
    </row>
    <row r="30" spans="1:10" s="76" customFormat="1" ht="12.75" customHeight="1" x14ac:dyDescent="0.25">
      <c r="D30" s="99">
        <f>D19+D23</f>
        <v>157232</v>
      </c>
      <c r="E30" s="103" t="e">
        <f>E24+E22+E21+E20+#REF!+E19+E18+E17</f>
        <v>#REF!</v>
      </c>
      <c r="F30" s="103"/>
      <c r="G30" s="103"/>
      <c r="H30" s="103"/>
      <c r="I30" s="102">
        <f>I23</f>
        <v>1000</v>
      </c>
      <c r="J30" s="103"/>
    </row>
    <row r="31" spans="1:10" ht="12.75" customHeight="1" x14ac:dyDescent="0.25">
      <c r="E31" s="54"/>
    </row>
  </sheetData>
  <mergeCells count="8">
    <mergeCell ref="A2:J2"/>
    <mergeCell ref="A3:J3"/>
    <mergeCell ref="D5:J5"/>
    <mergeCell ref="C5:C7"/>
    <mergeCell ref="B5:B7"/>
    <mergeCell ref="E7:E8"/>
    <mergeCell ref="I7:J7"/>
    <mergeCell ref="D6:D7"/>
  </mergeCells>
  <pageMargins left="0" right="0" top="0" bottom="0" header="0.31496062992125984" footer="0"/>
  <pageSetup paperSize="9" scale="92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D6" sqref="D6:D8"/>
    </sheetView>
  </sheetViews>
  <sheetFormatPr defaultRowHeight="12.75" customHeight="1" x14ac:dyDescent="0.25"/>
  <cols>
    <col min="1" max="1" width="42.44140625" customWidth="1"/>
    <col min="2" max="2" width="7.6640625" customWidth="1"/>
    <col min="3" max="3" width="13.77734375" customWidth="1"/>
    <col min="4" max="4" width="13.109375" customWidth="1"/>
    <col min="5" max="5" width="17.6640625" customWidth="1"/>
    <col min="6" max="6" width="14" customWidth="1"/>
    <col min="7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59</v>
      </c>
    </row>
    <row r="2" spans="1:10" ht="14.25" customHeight="1" x14ac:dyDescent="0.25">
      <c r="A2" s="130" t="s">
        <v>150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14.25" customHeight="1" x14ac:dyDescent="0.25">
      <c r="A3" s="130" t="s">
        <v>156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133" t="s">
        <v>42</v>
      </c>
      <c r="B5" s="133" t="s">
        <v>60</v>
      </c>
      <c r="C5" s="133" t="s">
        <v>61</v>
      </c>
      <c r="D5" s="136" t="s">
        <v>62</v>
      </c>
      <c r="E5" s="137"/>
      <c r="F5" s="137"/>
      <c r="G5" s="137"/>
      <c r="H5" s="137"/>
      <c r="I5" s="137"/>
      <c r="J5" s="138"/>
    </row>
    <row r="6" spans="1:10" ht="12.75" customHeight="1" x14ac:dyDescent="0.25">
      <c r="A6" s="134"/>
      <c r="B6" s="134"/>
      <c r="C6" s="134"/>
      <c r="D6" s="139" t="s">
        <v>126</v>
      </c>
      <c r="E6" s="136" t="s">
        <v>64</v>
      </c>
      <c r="F6" s="137"/>
      <c r="G6" s="137"/>
      <c r="H6" s="137"/>
      <c r="I6" s="137"/>
      <c r="J6" s="138"/>
    </row>
    <row r="7" spans="1:10" ht="12.75" customHeight="1" x14ac:dyDescent="0.25">
      <c r="A7" s="134"/>
      <c r="B7" s="134"/>
      <c r="C7" s="134"/>
      <c r="D7" s="140"/>
      <c r="E7" s="133" t="s">
        <v>65</v>
      </c>
      <c r="F7" s="133" t="s">
        <v>67</v>
      </c>
      <c r="G7" s="133" t="s">
        <v>68</v>
      </c>
      <c r="H7" s="133" t="s">
        <v>69</v>
      </c>
      <c r="I7" s="142" t="s">
        <v>70</v>
      </c>
      <c r="J7" s="143"/>
    </row>
    <row r="8" spans="1:10" ht="147" customHeight="1" x14ac:dyDescent="0.25">
      <c r="A8" s="135"/>
      <c r="B8" s="135"/>
      <c r="C8" s="135"/>
      <c r="D8" s="141"/>
      <c r="E8" s="135"/>
      <c r="F8" s="135"/>
      <c r="G8" s="135"/>
      <c r="H8" s="135"/>
      <c r="I8" s="67" t="s">
        <v>63</v>
      </c>
      <c r="J8" s="67" t="s">
        <v>71</v>
      </c>
    </row>
    <row r="9" spans="1:10" ht="12.75" customHeight="1" x14ac:dyDescent="0.25">
      <c r="A9" s="67">
        <v>1</v>
      </c>
      <c r="B9" s="67">
        <v>2</v>
      </c>
      <c r="C9" s="67">
        <v>3</v>
      </c>
      <c r="D9" s="67">
        <v>11</v>
      </c>
      <c r="E9" s="67">
        <v>12</v>
      </c>
      <c r="F9" s="67">
        <v>13</v>
      </c>
      <c r="G9" s="67">
        <v>14</v>
      </c>
      <c r="H9" s="67">
        <v>15</v>
      </c>
      <c r="I9" s="67">
        <v>16</v>
      </c>
      <c r="J9" s="67">
        <v>17</v>
      </c>
    </row>
    <row r="10" spans="1:10" ht="13.2" x14ac:dyDescent="0.25">
      <c r="A10" s="33" t="s">
        <v>72</v>
      </c>
      <c r="B10" s="34"/>
      <c r="C10" s="34" t="s">
        <v>123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1000</v>
      </c>
      <c r="J10" s="35">
        <v>0</v>
      </c>
    </row>
    <row r="11" spans="1:10" ht="40.200000000000003" customHeight="1" x14ac:dyDescent="0.25">
      <c r="A11" s="33" t="s">
        <v>124</v>
      </c>
      <c r="B11" s="34"/>
      <c r="C11" s="34" t="s">
        <v>123</v>
      </c>
      <c r="D11" s="61">
        <f>E11</f>
        <v>1919056</v>
      </c>
      <c r="E11" s="61">
        <v>1919056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</row>
    <row r="12" spans="1:10" ht="26.4" x14ac:dyDescent="0.25">
      <c r="A12" s="33" t="s">
        <v>73</v>
      </c>
      <c r="B12" s="34"/>
      <c r="C12" s="34"/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</row>
    <row r="13" spans="1:10" ht="13.2" x14ac:dyDescent="0.25">
      <c r="A13" s="46" t="s">
        <v>130</v>
      </c>
      <c r="B13" s="47"/>
      <c r="C13" s="47" t="s">
        <v>84</v>
      </c>
      <c r="D13" s="59">
        <f>E13</f>
        <v>1688971</v>
      </c>
      <c r="E13" s="59">
        <v>1688971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</row>
    <row r="14" spans="1:10" s="48" customFormat="1" ht="13.2" x14ac:dyDescent="0.25">
      <c r="A14" s="46" t="s">
        <v>76</v>
      </c>
      <c r="B14" s="47"/>
      <c r="C14" s="47" t="s">
        <v>77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</row>
    <row r="15" spans="1:10" s="48" customFormat="1" ht="13.2" x14ac:dyDescent="0.25">
      <c r="A15" s="46" t="s">
        <v>76</v>
      </c>
      <c r="B15" s="47"/>
      <c r="C15" s="47" t="s">
        <v>78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</row>
    <row r="16" spans="1:10" s="48" customFormat="1" ht="45.6" customHeight="1" x14ac:dyDescent="0.25">
      <c r="A16" s="46" t="s">
        <v>131</v>
      </c>
      <c r="B16" s="47"/>
      <c r="C16" s="47" t="s">
        <v>75</v>
      </c>
      <c r="D16" s="59">
        <f>E16</f>
        <v>230085</v>
      </c>
      <c r="E16" s="59">
        <v>230085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</row>
    <row r="17" spans="1:10" s="48" customFormat="1" ht="13.2" x14ac:dyDescent="0.25">
      <c r="A17" s="78" t="s">
        <v>141</v>
      </c>
      <c r="B17" s="47"/>
      <c r="C17" s="47" t="s">
        <v>74</v>
      </c>
      <c r="D17" s="59">
        <f>E17</f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</row>
    <row r="18" spans="1:10" s="48" customFormat="1" ht="13.2" x14ac:dyDescent="0.25">
      <c r="A18" s="78" t="s">
        <v>133</v>
      </c>
      <c r="B18" s="47"/>
      <c r="C18" s="47" t="s">
        <v>74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</row>
    <row r="19" spans="1:10" s="48" customFormat="1" ht="13.2" x14ac:dyDescent="0.25">
      <c r="A19" s="78" t="s">
        <v>142</v>
      </c>
      <c r="B19" s="47"/>
      <c r="C19" s="47" t="s">
        <v>74</v>
      </c>
      <c r="D19" s="59">
        <f>E19</f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</row>
    <row r="20" spans="1:10" s="48" customFormat="1" ht="16.2" customHeight="1" x14ac:dyDescent="0.25">
      <c r="A20" s="46" t="s">
        <v>135</v>
      </c>
      <c r="B20" s="34"/>
      <c r="C20" s="34" t="s">
        <v>74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</row>
    <row r="21" spans="1:10" s="48" customFormat="1" ht="13.2" x14ac:dyDescent="0.25">
      <c r="A21" s="46" t="s">
        <v>137</v>
      </c>
      <c r="B21" s="47"/>
      <c r="C21" s="47" t="s">
        <v>74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</row>
    <row r="22" spans="1:10" s="48" customFormat="1" ht="16.2" customHeight="1" x14ac:dyDescent="0.25">
      <c r="A22" s="46" t="s">
        <v>116</v>
      </c>
      <c r="B22" s="47"/>
      <c r="C22" s="47" t="s">
        <v>74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</row>
    <row r="23" spans="1:10" s="48" customFormat="1" ht="13.8" customHeight="1" x14ac:dyDescent="0.25">
      <c r="A23" s="46" t="s">
        <v>115</v>
      </c>
      <c r="B23" s="47"/>
      <c r="C23" s="47" t="s">
        <v>74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</row>
    <row r="24" spans="1:10" s="48" customFormat="1" ht="26.4" customHeight="1" x14ac:dyDescent="0.25">
      <c r="A24" s="46" t="s">
        <v>138</v>
      </c>
      <c r="B24" s="47"/>
      <c r="C24" s="98" t="s">
        <v>74</v>
      </c>
      <c r="D24" s="59">
        <f>I24</f>
        <v>1000</v>
      </c>
      <c r="E24" s="59"/>
      <c r="F24" s="59"/>
      <c r="G24" s="59"/>
      <c r="H24" s="59"/>
      <c r="I24" s="59">
        <v>1000</v>
      </c>
      <c r="J24" s="59"/>
    </row>
    <row r="25" spans="1:10" s="48" customFormat="1" ht="28.8" customHeight="1" x14ac:dyDescent="0.25">
      <c r="A25" s="46" t="s">
        <v>127</v>
      </c>
      <c r="B25" s="47"/>
      <c r="C25" s="47" t="s">
        <v>74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</row>
    <row r="26" spans="1:10" s="48" customFormat="1" ht="26.4" x14ac:dyDescent="0.25">
      <c r="A26" s="46" t="s">
        <v>139</v>
      </c>
      <c r="B26" s="47"/>
      <c r="C26" s="47" t="s">
        <v>79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</row>
    <row r="27" spans="1:10" s="48" customFormat="1" ht="13.2" x14ac:dyDescent="0.25">
      <c r="A27" s="78" t="s">
        <v>140</v>
      </c>
      <c r="B27" s="47"/>
      <c r="C27" s="47" t="s">
        <v>83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</row>
    <row r="28" spans="1:10" s="48" customFormat="1" ht="13.2" x14ac:dyDescent="0.25">
      <c r="A28" s="33" t="s">
        <v>85</v>
      </c>
      <c r="B28" s="34" t="s">
        <v>125</v>
      </c>
      <c r="C28" s="34"/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</row>
    <row r="29" spans="1:10" s="48" customFormat="1" ht="13.2" x14ac:dyDescent="0.25">
      <c r="A29" s="33" t="s">
        <v>86</v>
      </c>
      <c r="B29" s="34" t="s">
        <v>87</v>
      </c>
      <c r="C29" s="34"/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</row>
    <row r="30" spans="1:10" ht="12.75" customHeight="1" x14ac:dyDescent="0.25">
      <c r="D30" s="63"/>
      <c r="E30" s="63"/>
      <c r="F30" s="63"/>
      <c r="G30" s="63"/>
      <c r="H30" s="63"/>
      <c r="I30" s="63"/>
      <c r="J30" s="63"/>
    </row>
    <row r="31" spans="1:10" ht="12.75" customHeight="1" x14ac:dyDescent="0.25">
      <c r="D31" s="63">
        <f>D24</f>
        <v>1000</v>
      </c>
      <c r="E31" s="63"/>
      <c r="F31" s="63"/>
      <c r="G31" s="63"/>
      <c r="H31" s="63"/>
      <c r="I31" s="102">
        <f>I24</f>
        <v>1000</v>
      </c>
      <c r="J31" s="63"/>
    </row>
  </sheetData>
  <mergeCells count="13">
    <mergeCell ref="F7:F8"/>
    <mergeCell ref="G7:G8"/>
    <mergeCell ref="H7:H8"/>
    <mergeCell ref="I7:J7"/>
    <mergeCell ref="A2:J2"/>
    <mergeCell ref="A3:J3"/>
    <mergeCell ref="E7:E8"/>
    <mergeCell ref="D5:J5"/>
    <mergeCell ref="D6:D8"/>
    <mergeCell ref="E6:J6"/>
    <mergeCell ref="A5:A8"/>
    <mergeCell ref="B5:B8"/>
    <mergeCell ref="C5:C8"/>
  </mergeCells>
  <pageMargins left="0" right="0" top="0" bottom="0" header="0.31496062992125984" footer="0"/>
  <pageSetup paperSize="9" scale="91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topLeftCell="A4" workbookViewId="0">
      <selection activeCell="G12" sqref="G12"/>
    </sheetView>
  </sheetViews>
  <sheetFormatPr defaultRowHeight="12.75" customHeight="1" x14ac:dyDescent="0.25"/>
  <cols>
    <col min="1" max="1" width="23.5546875" customWidth="1"/>
    <col min="2" max="2" width="8.6640625" customWidth="1"/>
    <col min="3" max="6" width="13.6640625" customWidth="1"/>
    <col min="7" max="7" width="13.6640625" style="48" customWidth="1"/>
    <col min="8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88"/>
      <c r="H1" s="28"/>
      <c r="I1" s="28"/>
      <c r="J1" s="28"/>
      <c r="K1" s="28"/>
      <c r="L1" s="28" t="s">
        <v>88</v>
      </c>
    </row>
    <row r="2" spans="1:12" ht="26.25" customHeight="1" x14ac:dyDescent="0.25">
      <c r="A2" s="153" t="s">
        <v>151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2" ht="14.25" customHeight="1" x14ac:dyDescent="0.25">
      <c r="A3" s="130" t="s">
        <v>156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2" ht="12.75" customHeight="1" x14ac:dyDescent="0.25">
      <c r="A4" s="27"/>
      <c r="B4" s="27"/>
      <c r="C4" s="27"/>
      <c r="D4" s="27"/>
      <c r="E4" s="27"/>
      <c r="F4" s="27"/>
      <c r="G4" s="89"/>
      <c r="H4" s="27"/>
      <c r="I4" s="27"/>
      <c r="J4" s="27"/>
      <c r="K4" s="27"/>
    </row>
    <row r="5" spans="1:12" ht="30.75" customHeight="1" x14ac:dyDescent="0.25">
      <c r="A5" s="154" t="s">
        <v>42</v>
      </c>
      <c r="B5" s="154" t="s">
        <v>60</v>
      </c>
      <c r="C5" s="154" t="s">
        <v>89</v>
      </c>
      <c r="D5" s="155" t="s">
        <v>90</v>
      </c>
      <c r="E5" s="155"/>
      <c r="F5" s="155"/>
      <c r="G5" s="155"/>
      <c r="H5" s="155"/>
      <c r="I5" s="155"/>
      <c r="J5" s="155"/>
      <c r="K5" s="155"/>
      <c r="L5" s="155"/>
    </row>
    <row r="6" spans="1:12" ht="15.45" customHeight="1" x14ac:dyDescent="0.25">
      <c r="A6" s="154"/>
      <c r="B6" s="154"/>
      <c r="C6" s="154"/>
      <c r="D6" s="154" t="s">
        <v>91</v>
      </c>
      <c r="E6" s="154"/>
      <c r="F6" s="154"/>
      <c r="G6" s="155" t="s">
        <v>64</v>
      </c>
      <c r="H6" s="155"/>
      <c r="I6" s="155"/>
      <c r="J6" s="155"/>
      <c r="K6" s="155"/>
      <c r="L6" s="155"/>
    </row>
    <row r="7" spans="1:12" ht="92.25" customHeight="1" x14ac:dyDescent="0.25">
      <c r="A7" s="154"/>
      <c r="B7" s="154"/>
      <c r="C7" s="154"/>
      <c r="D7" s="154"/>
      <c r="E7" s="154"/>
      <c r="F7" s="154"/>
      <c r="G7" s="155" t="s">
        <v>92</v>
      </c>
      <c r="H7" s="155"/>
      <c r="I7" s="155"/>
      <c r="J7" s="155" t="s">
        <v>93</v>
      </c>
      <c r="K7" s="155"/>
      <c r="L7" s="155"/>
    </row>
    <row r="8" spans="1:12" ht="66.900000000000006" customHeight="1" x14ac:dyDescent="0.25">
      <c r="A8" s="154"/>
      <c r="B8" s="154"/>
      <c r="C8" s="154"/>
      <c r="D8" s="29" t="s">
        <v>120</v>
      </c>
      <c r="E8" s="29" t="s">
        <v>121</v>
      </c>
      <c r="F8" s="29" t="s">
        <v>122</v>
      </c>
      <c r="G8" s="90" t="s">
        <v>120</v>
      </c>
      <c r="H8" s="44" t="s">
        <v>121</v>
      </c>
      <c r="I8" s="44" t="s">
        <v>122</v>
      </c>
      <c r="J8" s="44" t="s">
        <v>120</v>
      </c>
      <c r="K8" s="44" t="s">
        <v>121</v>
      </c>
      <c r="L8" s="44" t="s">
        <v>122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90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94</v>
      </c>
      <c r="B10" s="34"/>
      <c r="C10" s="77" t="s">
        <v>128</v>
      </c>
      <c r="D10" s="61">
        <f>G10</f>
        <v>64979.35</v>
      </c>
      <c r="E10" s="61">
        <v>0</v>
      </c>
      <c r="F10" s="61">
        <v>0</v>
      </c>
      <c r="G10" s="59">
        <v>64979.35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</row>
    <row r="11" spans="1:12" ht="39.6" x14ac:dyDescent="0.25">
      <c r="A11" s="33" t="s">
        <v>95</v>
      </c>
      <c r="B11" s="34"/>
      <c r="C11" s="34" t="s">
        <v>128</v>
      </c>
      <c r="D11" s="61">
        <f>G11</f>
        <v>2660659.98</v>
      </c>
      <c r="E11" s="61">
        <f>H11</f>
        <v>157232</v>
      </c>
      <c r="F11" s="61">
        <f>I11</f>
        <v>1000</v>
      </c>
      <c r="G11" s="59">
        <v>2660659.98</v>
      </c>
      <c r="H11" s="61">
        <v>157232</v>
      </c>
      <c r="I11" s="61">
        <v>1000</v>
      </c>
      <c r="J11" s="61">
        <v>0</v>
      </c>
      <c r="K11" s="61">
        <v>0</v>
      </c>
      <c r="L11" s="61">
        <v>0</v>
      </c>
    </row>
    <row r="12" spans="1:12" ht="39.6" x14ac:dyDescent="0.25">
      <c r="A12" s="33" t="s">
        <v>96</v>
      </c>
      <c r="B12" s="34"/>
      <c r="C12" s="34" t="s">
        <v>128</v>
      </c>
      <c r="D12" s="61">
        <f>D11-D10</f>
        <v>2595680.63</v>
      </c>
      <c r="E12" s="61">
        <f>H12</f>
        <v>157232</v>
      </c>
      <c r="F12" s="61">
        <f>I12</f>
        <v>1000</v>
      </c>
      <c r="G12" s="59">
        <f>G11-G10</f>
        <v>2595680.63</v>
      </c>
      <c r="H12" s="59">
        <f>H11-H10</f>
        <v>157232</v>
      </c>
      <c r="I12" s="59">
        <f>I11-I10</f>
        <v>1000</v>
      </c>
      <c r="J12" s="61">
        <v>0</v>
      </c>
      <c r="K12" s="61">
        <v>0</v>
      </c>
      <c r="L12" s="61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97</v>
      </c>
    </row>
    <row r="2" spans="1:3" ht="14.25" customHeight="1" x14ac:dyDescent="0.25">
      <c r="A2" s="130" t="s">
        <v>98</v>
      </c>
      <c r="B2" s="130"/>
      <c r="C2" s="130"/>
    </row>
    <row r="3" spans="1:3" ht="14.25" customHeight="1" x14ac:dyDescent="0.25">
      <c r="A3" s="130" t="s">
        <v>14</v>
      </c>
      <c r="B3" s="130"/>
      <c r="C3" s="130"/>
    </row>
    <row r="4" spans="1:3" ht="14.25" customHeight="1" x14ac:dyDescent="0.25">
      <c r="A4" s="130" t="s">
        <v>156</v>
      </c>
      <c r="B4" s="130"/>
      <c r="C4" s="130"/>
    </row>
    <row r="5" spans="1:3" ht="14.25" customHeight="1" x14ac:dyDescent="0.25">
      <c r="A5" s="130" t="s">
        <v>99</v>
      </c>
      <c r="B5" s="130"/>
      <c r="C5" s="130"/>
    </row>
    <row r="6" spans="1:3" ht="12.75" customHeight="1" x14ac:dyDescent="0.25">
      <c r="A6" s="36"/>
      <c r="B6" s="36"/>
    </row>
    <row r="7" spans="1:3" ht="25.5" customHeight="1" x14ac:dyDescent="0.25">
      <c r="A7" s="29" t="s">
        <v>42</v>
      </c>
      <c r="B7" s="29" t="s">
        <v>60</v>
      </c>
      <c r="C7" s="29" t="s">
        <v>100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85</v>
      </c>
      <c r="B9" s="37" t="s">
        <v>101</v>
      </c>
      <c r="C9" s="35">
        <v>0</v>
      </c>
    </row>
    <row r="10" spans="1:3" ht="12.75" customHeight="1" x14ac:dyDescent="0.25">
      <c r="A10" s="31" t="s">
        <v>86</v>
      </c>
      <c r="B10" s="37" t="s">
        <v>102</v>
      </c>
      <c r="C10" s="35">
        <v>0</v>
      </c>
    </row>
    <row r="11" spans="1:3" ht="12.75" customHeight="1" x14ac:dyDescent="0.25">
      <c r="A11" s="31" t="s">
        <v>103</v>
      </c>
      <c r="B11" s="37" t="s">
        <v>104</v>
      </c>
      <c r="C11" s="35">
        <v>0</v>
      </c>
    </row>
    <row r="12" spans="1:3" ht="13.2" x14ac:dyDescent="0.25">
      <c r="A12" s="31" t="s">
        <v>105</v>
      </c>
      <c r="B12" s="37"/>
      <c r="C12" s="35">
        <v>0</v>
      </c>
    </row>
    <row r="13" spans="1:3" ht="12.75" customHeight="1" x14ac:dyDescent="0.25">
      <c r="A13" s="31" t="s">
        <v>106</v>
      </c>
      <c r="B13" s="37" t="s">
        <v>107</v>
      </c>
      <c r="C13" s="35">
        <v>0</v>
      </c>
    </row>
    <row r="14" spans="1:3" ht="13.2" x14ac:dyDescent="0.25">
      <c r="A14" s="31" t="s">
        <v>108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109</v>
      </c>
    </row>
    <row r="17" spans="1:3" ht="14.25" customHeight="1" x14ac:dyDescent="0.25">
      <c r="A17" s="156" t="s">
        <v>110</v>
      </c>
      <c r="B17" s="156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42</v>
      </c>
      <c r="B19" s="29" t="s">
        <v>60</v>
      </c>
      <c r="C19" s="29" t="s">
        <v>111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112</v>
      </c>
      <c r="B21" s="37" t="s">
        <v>101</v>
      </c>
      <c r="C21" s="32"/>
    </row>
    <row r="22" spans="1:3" ht="63.75" customHeight="1" x14ac:dyDescent="0.25">
      <c r="A22" s="31" t="s">
        <v>113</v>
      </c>
      <c r="B22" s="37" t="s">
        <v>102</v>
      </c>
      <c r="C22" s="32"/>
    </row>
    <row r="23" spans="1:3" ht="25.5" customHeight="1" x14ac:dyDescent="0.25">
      <c r="A23" s="31" t="s">
        <v>114</v>
      </c>
      <c r="B23" s="37" t="s">
        <v>104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ФХД (стр.1)</vt:lpstr>
      <vt:lpstr>ФХД (стр.2)</vt:lpstr>
      <vt:lpstr>ФХД 2019</vt:lpstr>
      <vt:lpstr>ФХД 2020</vt:lpstr>
      <vt:lpstr>ФХД 2021</vt:lpstr>
      <vt:lpstr>ФХД (стр.5)</vt:lpstr>
      <vt:lpstr>ФХД (стр.6)</vt:lpstr>
      <vt:lpstr>'ФХД (стр.1)'!IS_DOCUMENT</vt:lpstr>
      <vt:lpstr>'ФХД (стр.2)'!IS_DOCUMENT</vt:lpstr>
      <vt:lpstr>'ФХД (стр.5)'!IS_DOCUMENT</vt:lpstr>
      <vt:lpstr>'ФХД (стр.6)'!IS_DOCUMENT</vt:lpstr>
      <vt:lpstr>'ФХД 2019'!IS_DOCUMENT</vt:lpstr>
      <vt:lpstr>'ФХД 2020'!IS_DOCUMENT</vt:lpstr>
      <vt:lpstr>'ФХД 2021'!IS_DOCUMENT</vt:lpstr>
      <vt:lpstr>'ФХД (стр.1)'!LAST_CELL</vt:lpstr>
      <vt:lpstr>'ФХД (стр.2)'!LAST_CELL</vt:lpstr>
      <vt:lpstr>'ФХД (стр.5)'!LAST_CELL</vt:lpstr>
      <vt:lpstr>'ФХД (стр.6)'!LAST_CELL</vt:lpstr>
      <vt:lpstr>'ФХД 2019'!LAST_CELL</vt:lpstr>
      <vt:lpstr>'ФХД 2020'!LAST_CELL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2019-10-01T06:18:19Z</cp:lastPrinted>
  <dcterms:created xsi:type="dcterms:W3CDTF">2017-07-27T13:13:20Z</dcterms:created>
  <dcterms:modified xsi:type="dcterms:W3CDTF">2019-10-01T06:21:08Z</dcterms:modified>
</cp:coreProperties>
</file>